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lorianentner-my.sharepoint.com/personal/info_caroline_at/Documents/Privat/Segelclub/2019/Absegeln/"/>
    </mc:Choice>
  </mc:AlternateContent>
  <xr:revisionPtr revIDLastSave="212" documentId="8_{5E156219-3239-4EE0-AAD4-53846850102F}" xr6:coauthVersionLast="44" xr6:coauthVersionMax="44" xr10:uidLastSave="{E774F6A7-E272-4256-BA69-725EC2C75318}"/>
  <bookViews>
    <workbookView xWindow="-120" yWindow="-120" windowWidth="29040" windowHeight="15840" xr2:uid="{00000000-000D-0000-FFFF-FFFF00000000}"/>
  </bookViews>
  <sheets>
    <sheet name="Auswertungstabelle" sheetId="1" r:id="rId1"/>
    <sheet name="Gruppe 1" sheetId="10" r:id="rId2"/>
    <sheet name="Gruppe 2" sheetId="13" r:id="rId3"/>
    <sheet name="Gruppe 3" sheetId="12" r:id="rId4"/>
    <sheet name="Gruppe 4" sheetId="11" r:id="rId5"/>
    <sheet name="Tabelle1" sheetId="14" r:id="rId6"/>
  </sheets>
  <definedNames>
    <definedName name="_xlnm._FilterDatabase" localSheetId="0" hidden="1">Auswertungstabelle!$A$1:$L$24</definedName>
    <definedName name="_xlnm._FilterDatabase" localSheetId="1" hidden="1">'Gruppe 1'!$A$1:$L$5</definedName>
    <definedName name="_xlnm._FilterDatabase" localSheetId="2" hidden="1">'Gruppe 2'!$A$1:$L$7</definedName>
    <definedName name="_xlnm._FilterDatabase" localSheetId="3" hidden="1">'Gruppe 3'!$A$1:$L$6</definedName>
    <definedName name="_xlnm._FilterDatabase" localSheetId="4" hidden="1">'Gruppe 4'!$A$1:$L$9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1" l="1"/>
  <c r="L6" i="11"/>
  <c r="L5" i="11"/>
  <c r="L4" i="11"/>
  <c r="L3" i="11"/>
  <c r="L4" i="12"/>
  <c r="L5" i="12"/>
  <c r="L6" i="12"/>
  <c r="L3" i="12"/>
  <c r="L4" i="13"/>
  <c r="L5" i="13"/>
  <c r="L6" i="13"/>
  <c r="L7" i="13"/>
  <c r="L3" i="13"/>
  <c r="L3" i="10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J3" i="1" l="1"/>
  <c r="K3" i="1" s="1"/>
  <c r="J17" i="1"/>
  <c r="K17" i="1" s="1"/>
  <c r="J19" i="1"/>
  <c r="K19" i="1" s="1"/>
  <c r="J14" i="1"/>
  <c r="K14" i="1" s="1"/>
  <c r="J4" i="1"/>
  <c r="K4" i="1" s="1"/>
  <c r="J16" i="1"/>
  <c r="K16" i="1" s="1"/>
  <c r="J6" i="1"/>
  <c r="K6" i="1" s="1"/>
  <c r="J7" i="1"/>
  <c r="K7" i="1" s="1"/>
  <c r="J13" i="1"/>
  <c r="K13" i="1" s="1"/>
  <c r="J8" i="1"/>
  <c r="K8" i="1" s="1"/>
  <c r="J9" i="1"/>
  <c r="K9" i="1" s="1"/>
  <c r="J18" i="1"/>
  <c r="K18" i="1" s="1"/>
  <c r="J15" i="1"/>
  <c r="K15" i="1" s="1"/>
  <c r="J20" i="1"/>
  <c r="K20" i="1" s="1"/>
  <c r="J12" i="1"/>
  <c r="K12" i="1" s="1"/>
  <c r="J10" i="1"/>
  <c r="K10" i="1" s="1"/>
  <c r="J2" i="1"/>
  <c r="K2" i="1" s="1"/>
  <c r="J11" i="1"/>
  <c r="K11" i="1" s="1"/>
  <c r="J5" i="1"/>
  <c r="K5" i="1" s="1"/>
  <c r="L2" i="10"/>
  <c r="L2" i="11"/>
  <c r="L2" i="1"/>
  <c r="L2" i="12"/>
  <c r="L2" i="13"/>
</calcChain>
</file>

<file path=xl/sharedStrings.xml><?xml version="1.0" encoding="utf-8"?>
<sst xmlns="http://schemas.openxmlformats.org/spreadsheetml/2006/main" count="262" uniqueCount="87">
  <si>
    <t>Schiffsname</t>
  </si>
  <si>
    <t>Schiffstyp</t>
  </si>
  <si>
    <t>Klasse</t>
  </si>
  <si>
    <t>Yardstick</t>
  </si>
  <si>
    <t>Zeit</t>
  </si>
  <si>
    <t>Punkte</t>
  </si>
  <si>
    <t>fehlende Zeit</t>
  </si>
  <si>
    <t>Segelnr.</t>
  </si>
  <si>
    <t xml:space="preserve">Steuermann 
-Vorschoten </t>
  </si>
  <si>
    <t>PLATZ</t>
  </si>
  <si>
    <t>Melde
Nr.</t>
  </si>
  <si>
    <t>Zeit in Sek.</t>
  </si>
  <si>
    <t>Suprise</t>
  </si>
  <si>
    <t>Gruppe</t>
  </si>
  <si>
    <t>Gruppe 1 0-90</t>
  </si>
  <si>
    <t>Bechler Hans                                Hofer Willi                                    Anrain Toni          SCTWV</t>
  </si>
  <si>
    <t>Joepsi</t>
  </si>
  <si>
    <t>j22</t>
  </si>
  <si>
    <t>Gruppe 3 101-110</t>
  </si>
  <si>
    <t>AUT 1510</t>
  </si>
  <si>
    <t>Heel Christof         SCTWV</t>
  </si>
  <si>
    <t>Laser</t>
  </si>
  <si>
    <t>Gruppe 4 111-</t>
  </si>
  <si>
    <t>Aut193238</t>
  </si>
  <si>
    <t>Koch Jakob                                  Koch Maria                 YES</t>
  </si>
  <si>
    <t>FD</t>
  </si>
  <si>
    <t>AUT 17</t>
  </si>
  <si>
    <t>Sailer Norbert                              Plattner Anton      SCTWV</t>
  </si>
  <si>
    <t>Tornado</t>
  </si>
  <si>
    <t>AUT 373</t>
  </si>
  <si>
    <t xml:space="preserve">Bair Willi                            Moser Stefan                          Hinteregger Jürgen                         Gröblbauer Stefanie    SCTWV                        </t>
  </si>
  <si>
    <t>Nostromo</t>
  </si>
  <si>
    <t>UFO 22</t>
  </si>
  <si>
    <t>Gruppe 2 91-100</t>
  </si>
  <si>
    <t>AUT 078</t>
  </si>
  <si>
    <t>Stippler - Jilg Alexandra    YES</t>
  </si>
  <si>
    <t>Europe</t>
  </si>
  <si>
    <t>AUT 53</t>
  </si>
  <si>
    <t>AUT 1874</t>
  </si>
  <si>
    <t>Reinstadler Kurt                          Leiter Claudia                     YES</t>
  </si>
  <si>
    <t>Giallabella</t>
  </si>
  <si>
    <t>Monas Duo</t>
  </si>
  <si>
    <t>AUT 400</t>
  </si>
  <si>
    <t>Stefanie</t>
  </si>
  <si>
    <t>Aut 1</t>
  </si>
  <si>
    <t>Proksch Gerhard                         Proksch Gerhard jun.                 Klotz Wolfgang            SCTWV</t>
  </si>
  <si>
    <t>AUT 116</t>
  </si>
  <si>
    <t>AUT 78</t>
  </si>
  <si>
    <t>Kielzugvogel</t>
  </si>
  <si>
    <t>Z185</t>
  </si>
  <si>
    <t>Slama  Ines     SC Delphin</t>
  </si>
  <si>
    <t>Laser Radial</t>
  </si>
  <si>
    <t>Deja Vue</t>
  </si>
  <si>
    <t>AUT 68</t>
  </si>
  <si>
    <t>Monas</t>
  </si>
  <si>
    <t>AUT 368</t>
  </si>
  <si>
    <t>Rejo</t>
  </si>
  <si>
    <t>Leisure 17</t>
  </si>
  <si>
    <t>A 1029</t>
  </si>
  <si>
    <t xml:space="preserve">Markl Andi                               Markl Gitti    YKA    </t>
  </si>
  <si>
    <t>Dehler 22</t>
  </si>
  <si>
    <t>Sportina</t>
  </si>
  <si>
    <t>Gabi</t>
  </si>
  <si>
    <t>Wietzorrek Georg    SCTWV</t>
  </si>
  <si>
    <t>Albrecht Hans                             Präs. Entner Toni                    Baumann Estella     KYCPA</t>
  </si>
  <si>
    <t>LAESCA</t>
  </si>
  <si>
    <t>H26</t>
  </si>
  <si>
    <t>AUT 303</t>
  </si>
  <si>
    <t>Präs. Thurner Walter                           Stippler Thomas         YES</t>
  </si>
  <si>
    <t>Präs. Schwarz Siegi        YKA</t>
  </si>
  <si>
    <t>Rossmeier Ernst     SCTWV</t>
  </si>
  <si>
    <t>Skeeta</t>
  </si>
  <si>
    <t>AUT 10</t>
  </si>
  <si>
    <t>Hofbauer Günther                                Hofbauer SCTWV</t>
  </si>
  <si>
    <t>AUT 35</t>
  </si>
  <si>
    <t xml:space="preserve">Ascher Josef                                Saumweber Silvia                   Amplatz-Überegger Carin                               Überegger Marco   YKA    </t>
  </si>
  <si>
    <t>Kobinger Stephan                     Sammer Andi                      Fankhauser Josef                      Naschberger Julian        Gerling Simon KYCPA</t>
  </si>
  <si>
    <t>Ennemoser Gregor                     Schober Dietmar                         Berger Georg    SC Delphin</t>
  </si>
  <si>
    <t>Messner Hubert    SCTWV</t>
  </si>
  <si>
    <t>RS AERO 7 m²</t>
  </si>
  <si>
    <r>
      <t xml:space="preserve">Slama Winfried    </t>
    </r>
    <r>
      <rPr>
        <sz val="10"/>
        <color theme="1"/>
        <rFont val="Calibri"/>
        <family val="2"/>
        <scheme val="minor"/>
      </rPr>
      <t>SC Delphin</t>
    </r>
    <r>
      <rPr>
        <sz val="11"/>
        <color theme="1"/>
        <rFont val="Calibri"/>
        <family val="2"/>
        <scheme val="minor"/>
      </rPr>
      <t xml:space="preserve">    Jennewein Gerhard </t>
    </r>
  </si>
  <si>
    <t xml:space="preserve">Welzig Inge SCTWV                               Panzenböck Helmut  </t>
  </si>
  <si>
    <t xml:space="preserve">Entner Wolfgang KYCPA                         Salzburger Stefan                           Haun Manuel                               Marika Mildner                        Nadine Glöckler     </t>
  </si>
  <si>
    <t>DNF</t>
  </si>
  <si>
    <t>Aut9</t>
  </si>
  <si>
    <t>2,4mR</t>
  </si>
  <si>
    <t>Elektro Rohner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</si>
</sst>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2" xfId="0" applyNumberFormat="1" applyBorder="1"/>
    <xf numFmtId="164" fontId="4" fillId="2" borderId="5" xfId="1" applyNumberFormat="1" applyFont="1" applyBorder="1" applyAlignment="1">
      <alignment horizontal="center"/>
    </xf>
    <xf numFmtId="1" fontId="0" fillId="0" borderId="2" xfId="0" applyNumberFormat="1" applyBorder="1"/>
    <xf numFmtId="0" fontId="5" fillId="3" borderId="4" xfId="2" applyFont="1" applyBorder="1" applyAlignment="1">
      <alignment horizontal="center" wrapText="1"/>
    </xf>
    <xf numFmtId="0" fontId="5" fillId="3" borderId="4" xfId="2" applyFont="1" applyBorder="1" applyAlignment="1">
      <alignment horizontal="center"/>
    </xf>
    <xf numFmtId="164" fontId="5" fillId="3" borderId="4" xfId="2" applyNumberFormat="1" applyFont="1" applyBorder="1" applyAlignment="1">
      <alignment horizontal="center"/>
    </xf>
    <xf numFmtId="0" fontId="5" fillId="3" borderId="4" xfId="2" applyNumberFormat="1" applyFont="1" applyBorder="1" applyAlignment="1">
      <alignment horizontal="center"/>
    </xf>
    <xf numFmtId="0" fontId="5" fillId="4" borderId="4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/>
    </xf>
    <xf numFmtId="164" fontId="5" fillId="4" borderId="4" xfId="2" applyNumberFormat="1" applyFont="1" applyFill="1" applyBorder="1" applyAlignment="1">
      <alignment horizontal="center"/>
    </xf>
    <xf numFmtId="0" fontId="5" fillId="4" borderId="4" xfId="2" applyNumberFormat="1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center"/>
    </xf>
    <xf numFmtId="164" fontId="5" fillId="5" borderId="4" xfId="2" applyNumberFormat="1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/>
    </xf>
    <xf numFmtId="0" fontId="5" fillId="6" borderId="4" xfId="2" applyFont="1" applyFill="1" applyBorder="1" applyAlignment="1">
      <alignment horizontal="center" wrapText="1"/>
    </xf>
    <xf numFmtId="0" fontId="5" fillId="6" borderId="4" xfId="2" applyFont="1" applyFill="1" applyBorder="1" applyAlignment="1">
      <alignment horizontal="center"/>
    </xf>
    <xf numFmtId="164" fontId="5" fillId="6" borderId="4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5" fillId="7" borderId="4" xfId="2" applyFont="1" applyFill="1" applyBorder="1" applyAlignment="1">
      <alignment horizontal="center" wrapText="1"/>
    </xf>
    <xf numFmtId="0" fontId="5" fillId="7" borderId="4" xfId="2" applyFont="1" applyFill="1" applyBorder="1" applyAlignment="1">
      <alignment horizontal="center"/>
    </xf>
    <xf numFmtId="164" fontId="5" fillId="7" borderId="4" xfId="2" applyNumberFormat="1" applyFont="1" applyFill="1" applyBorder="1" applyAlignment="1">
      <alignment horizontal="center"/>
    </xf>
    <xf numFmtId="0" fontId="5" fillId="7" borderId="4" xfId="2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NumberFormat="1" applyBorder="1"/>
    <xf numFmtId="1" fontId="0" fillId="0" borderId="1" xfId="0" applyNumberForma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6" fillId="0" borderId="0" xfId="0" applyFont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8" borderId="1" xfId="0" applyNumberFormat="1" applyFill="1" applyBorder="1"/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view="pageLayout" zoomScaleNormal="100" workbookViewId="0">
      <selection activeCell="G6" sqref="G6"/>
    </sheetView>
  </sheetViews>
  <sheetFormatPr baseColWidth="10" defaultRowHeight="18.75" x14ac:dyDescent="0.3"/>
  <cols>
    <col min="1" max="1" width="6.85546875" style="39" customWidth="1"/>
    <col min="2" max="2" width="7" customWidth="1"/>
    <col min="3" max="3" width="25.140625" customWidth="1"/>
    <col min="4" max="4" width="18.28515625" customWidth="1"/>
    <col min="5" max="5" width="11.42578125" style="1" customWidth="1"/>
    <col min="6" max="6" width="11" customWidth="1"/>
    <col min="7" max="7" width="7.7109375" customWidth="1"/>
    <col min="8" max="8" width="8.28515625" customWidth="1"/>
    <col min="9" max="9" width="10.7109375" style="2" customWidth="1"/>
    <col min="10" max="10" width="9.85546875" style="3" customWidth="1"/>
    <col min="11" max="11" width="10.7109375" customWidth="1"/>
    <col min="12" max="12" width="13.140625" style="2" customWidth="1"/>
    <col min="13" max="13" width="0.7109375" customWidth="1"/>
    <col min="14" max="14" width="1.140625" customWidth="1"/>
  </cols>
  <sheetData>
    <row r="1" spans="1:13" s="4" customFormat="1" ht="28.9" customHeight="1" thickBot="1" x14ac:dyDescent="0.35">
      <c r="A1" s="36" t="s">
        <v>9</v>
      </c>
      <c r="B1" s="16" t="s">
        <v>10</v>
      </c>
      <c r="C1" s="16" t="s">
        <v>8</v>
      </c>
      <c r="D1" s="17" t="s">
        <v>0</v>
      </c>
      <c r="E1" s="16" t="s">
        <v>1</v>
      </c>
      <c r="F1" s="17" t="s">
        <v>13</v>
      </c>
      <c r="G1" s="17" t="s">
        <v>7</v>
      </c>
      <c r="H1" s="17" t="s">
        <v>3</v>
      </c>
      <c r="I1" s="18" t="s">
        <v>4</v>
      </c>
      <c r="J1" s="19" t="s">
        <v>11</v>
      </c>
      <c r="K1" s="17" t="s">
        <v>5</v>
      </c>
      <c r="L1" s="10" t="s">
        <v>6</v>
      </c>
    </row>
    <row r="2" spans="1:13" ht="30.75" x14ac:dyDescent="0.3">
      <c r="A2" s="37">
        <v>1</v>
      </c>
      <c r="B2" s="6">
        <v>19</v>
      </c>
      <c r="C2" s="7" t="s">
        <v>63</v>
      </c>
      <c r="D2" s="6"/>
      <c r="E2" s="7" t="s">
        <v>85</v>
      </c>
      <c r="F2" s="7" t="s">
        <v>22</v>
      </c>
      <c r="G2" s="6" t="s">
        <v>84</v>
      </c>
      <c r="H2" s="6">
        <v>125</v>
      </c>
      <c r="I2" s="8">
        <v>0.12976851851851853</v>
      </c>
      <c r="J2" s="9">
        <f>I2*24*60*60</f>
        <v>11212</v>
      </c>
      <c r="K2" s="11">
        <f>J2*100/H2</f>
        <v>8969.6</v>
      </c>
      <c r="L2" s="8">
        <f ca="1">L2=(K2-$K$2)/24/60/60</f>
        <v>0</v>
      </c>
      <c r="M2" s="40"/>
    </row>
    <row r="3" spans="1:13" ht="30.75" x14ac:dyDescent="0.3">
      <c r="A3" s="38">
        <v>2</v>
      </c>
      <c r="B3" s="5">
        <v>2</v>
      </c>
      <c r="C3" s="32" t="s">
        <v>20</v>
      </c>
      <c r="D3" s="5"/>
      <c r="E3" s="32" t="s">
        <v>21</v>
      </c>
      <c r="F3" s="7" t="s">
        <v>22</v>
      </c>
      <c r="G3" s="5" t="s">
        <v>23</v>
      </c>
      <c r="H3" s="5">
        <v>111</v>
      </c>
      <c r="I3" s="33">
        <v>0.11864583333333334</v>
      </c>
      <c r="J3" s="34">
        <f>I3*24*60*60</f>
        <v>10251.000000000002</v>
      </c>
      <c r="K3" s="35">
        <f>J3*100/H3</f>
        <v>9235.1351351351368</v>
      </c>
      <c r="L3" s="33">
        <f>(K3-$K$2)/24/60/60</f>
        <v>3.0733233233233384E-3</v>
      </c>
      <c r="M3" s="40"/>
    </row>
    <row r="4" spans="1:13" ht="30.75" x14ac:dyDescent="0.3">
      <c r="A4" s="38">
        <v>3</v>
      </c>
      <c r="B4" s="5">
        <v>6</v>
      </c>
      <c r="C4" s="32" t="s">
        <v>35</v>
      </c>
      <c r="D4" s="5"/>
      <c r="E4" s="32" t="s">
        <v>36</v>
      </c>
      <c r="F4" s="32" t="s">
        <v>22</v>
      </c>
      <c r="G4" s="5" t="s">
        <v>37</v>
      </c>
      <c r="H4" s="5">
        <v>116</v>
      </c>
      <c r="I4" s="33">
        <v>0.12417824074074074</v>
      </c>
      <c r="J4" s="34">
        <f>I4*24*60*60</f>
        <v>10729</v>
      </c>
      <c r="K4" s="35">
        <f>J4*100/H4</f>
        <v>9249.1379310344819</v>
      </c>
      <c r="L4" s="33">
        <f>(K4-$K$2)/24/60/60</f>
        <v>3.235392720306499E-3</v>
      </c>
    </row>
    <row r="5" spans="1:13" ht="45.75" x14ac:dyDescent="0.3">
      <c r="A5" s="37">
        <v>4</v>
      </c>
      <c r="B5" s="5">
        <v>1</v>
      </c>
      <c r="C5" s="32" t="s">
        <v>15</v>
      </c>
      <c r="D5" s="5" t="s">
        <v>16</v>
      </c>
      <c r="E5" s="32" t="s">
        <v>17</v>
      </c>
      <c r="F5" s="32" t="s">
        <v>18</v>
      </c>
      <c r="G5" s="5" t="s">
        <v>19</v>
      </c>
      <c r="H5" s="5">
        <v>105</v>
      </c>
      <c r="I5" s="33">
        <v>0.11533564814814816</v>
      </c>
      <c r="J5" s="34">
        <f>I5*24*60*60</f>
        <v>9965</v>
      </c>
      <c r="K5" s="35">
        <f>J5*100/H5</f>
        <v>9490.4761904761908</v>
      </c>
      <c r="L5" s="33">
        <f>(K5-$K$2)/24/60/60</f>
        <v>6.0286596119929455E-3</v>
      </c>
    </row>
    <row r="6" spans="1:13" ht="45.75" x14ac:dyDescent="0.3">
      <c r="A6" s="38">
        <v>5</v>
      </c>
      <c r="B6" s="5">
        <v>8</v>
      </c>
      <c r="C6" s="32" t="s">
        <v>39</v>
      </c>
      <c r="D6" s="5" t="s">
        <v>40</v>
      </c>
      <c r="E6" s="32" t="s">
        <v>41</v>
      </c>
      <c r="F6" s="32" t="s">
        <v>18</v>
      </c>
      <c r="G6" s="5" t="s">
        <v>42</v>
      </c>
      <c r="H6" s="5">
        <v>101</v>
      </c>
      <c r="I6" s="33">
        <v>0.11182870370370369</v>
      </c>
      <c r="J6" s="34">
        <f>I6*24*60*60</f>
        <v>9662</v>
      </c>
      <c r="K6" s="35">
        <f>J6*100/H6</f>
        <v>9566.3366336633662</v>
      </c>
      <c r="L6" s="33">
        <f>(K6-$K$2)/24/60/60</f>
        <v>6.9066740007334019E-3</v>
      </c>
    </row>
    <row r="7" spans="1:13" ht="75.75" x14ac:dyDescent="0.3">
      <c r="A7" s="38">
        <v>6</v>
      </c>
      <c r="B7" s="5">
        <v>9</v>
      </c>
      <c r="C7" s="32" t="s">
        <v>76</v>
      </c>
      <c r="D7" s="5" t="s">
        <v>43</v>
      </c>
      <c r="E7" s="32" t="s">
        <v>12</v>
      </c>
      <c r="F7" s="32" t="s">
        <v>33</v>
      </c>
      <c r="G7" s="5" t="s">
        <v>44</v>
      </c>
      <c r="H7" s="5">
        <v>98</v>
      </c>
      <c r="I7" s="33">
        <v>0.10900462962962963</v>
      </c>
      <c r="J7" s="34">
        <f>I7*24*60*60</f>
        <v>9418</v>
      </c>
      <c r="K7" s="35">
        <f>J7*100/H7</f>
        <v>9610.2040816326535</v>
      </c>
      <c r="L7" s="33">
        <f>(K7-$K$2)/24/60/60</f>
        <v>7.4143990929705222E-3</v>
      </c>
    </row>
    <row r="8" spans="1:13" ht="60.75" x14ac:dyDescent="0.3">
      <c r="A8" s="37">
        <v>7</v>
      </c>
      <c r="B8" s="5">
        <v>11</v>
      </c>
      <c r="C8" s="32" t="s">
        <v>75</v>
      </c>
      <c r="D8" s="5" t="s">
        <v>56</v>
      </c>
      <c r="E8" s="32" t="s">
        <v>12</v>
      </c>
      <c r="F8" s="32" t="s">
        <v>33</v>
      </c>
      <c r="G8" s="5" t="s">
        <v>47</v>
      </c>
      <c r="H8" s="5">
        <v>98</v>
      </c>
      <c r="I8" s="33">
        <v>0.10953703703703704</v>
      </c>
      <c r="J8" s="34">
        <f>I8*24*60*60</f>
        <v>9464</v>
      </c>
      <c r="K8" s="35">
        <f>J8*100/H8</f>
        <v>9657.1428571428569</v>
      </c>
      <c r="L8" s="33">
        <f>(K8-$K$2)/24/60/60</f>
        <v>7.9576719576719499E-3</v>
      </c>
    </row>
    <row r="9" spans="1:13" ht="30.75" x14ac:dyDescent="0.3">
      <c r="A9" s="38">
        <v>8</v>
      </c>
      <c r="B9" s="5">
        <v>12</v>
      </c>
      <c r="C9" s="32" t="s">
        <v>80</v>
      </c>
      <c r="D9" s="5"/>
      <c r="E9" s="32" t="s">
        <v>48</v>
      </c>
      <c r="F9" s="32" t="s">
        <v>18</v>
      </c>
      <c r="G9" s="5" t="s">
        <v>49</v>
      </c>
      <c r="H9" s="5">
        <v>110</v>
      </c>
      <c r="I9" s="33">
        <v>0.12329861111111111</v>
      </c>
      <c r="J9" s="34">
        <f>I9*24*60*60</f>
        <v>10652.999999999998</v>
      </c>
      <c r="K9" s="35">
        <f>J9*100/H9</f>
        <v>9684.5454545454522</v>
      </c>
      <c r="L9" s="33">
        <f>(K9-$K$2)/24/60/60</f>
        <v>8.2748316498316189E-3</v>
      </c>
    </row>
    <row r="10" spans="1:13" ht="45.75" x14ac:dyDescent="0.3">
      <c r="A10" s="38">
        <v>9</v>
      </c>
      <c r="B10" s="5">
        <v>18</v>
      </c>
      <c r="C10" s="32" t="s">
        <v>77</v>
      </c>
      <c r="D10" s="5" t="s">
        <v>62</v>
      </c>
      <c r="E10" s="32" t="s">
        <v>61</v>
      </c>
      <c r="F10" s="32" t="s">
        <v>22</v>
      </c>
      <c r="G10" s="32" t="s">
        <v>86</v>
      </c>
      <c r="H10" s="5">
        <v>115</v>
      </c>
      <c r="I10" s="33">
        <v>0.12894675925925927</v>
      </c>
      <c r="J10" s="34">
        <f>I10*24*60*60</f>
        <v>11141.000000000002</v>
      </c>
      <c r="K10" s="35">
        <f>J10*100/H10</f>
        <v>9687.8260869565238</v>
      </c>
      <c r="L10" s="33">
        <f>(K10-$K$2)/24/60/60</f>
        <v>8.3128019323671695E-3</v>
      </c>
    </row>
    <row r="11" spans="1:13" ht="45.75" x14ac:dyDescent="0.3">
      <c r="A11" s="37">
        <v>10</v>
      </c>
      <c r="B11" s="5">
        <v>20</v>
      </c>
      <c r="C11" s="32" t="s">
        <v>64</v>
      </c>
      <c r="D11" s="5" t="s">
        <v>65</v>
      </c>
      <c r="E11" s="32" t="s">
        <v>66</v>
      </c>
      <c r="F11" s="32" t="s">
        <v>18</v>
      </c>
      <c r="G11" s="5" t="s">
        <v>67</v>
      </c>
      <c r="H11" s="5">
        <v>101</v>
      </c>
      <c r="I11" s="33">
        <v>0.11524305555555554</v>
      </c>
      <c r="J11" s="34">
        <f>I11*24*60*60</f>
        <v>9957</v>
      </c>
      <c r="K11" s="35">
        <f>J11*100/H11</f>
        <v>9858.4158415841575</v>
      </c>
      <c r="L11" s="33">
        <f>(K11-$K$2)/24/60/60</f>
        <v>1.0287220388705524E-2</v>
      </c>
    </row>
    <row r="12" spans="1:13" ht="30.75" x14ac:dyDescent="0.3">
      <c r="A12" s="38">
        <v>11</v>
      </c>
      <c r="B12" s="5">
        <v>17</v>
      </c>
      <c r="C12" s="32" t="s">
        <v>59</v>
      </c>
      <c r="D12" s="5"/>
      <c r="E12" s="32" t="s">
        <v>60</v>
      </c>
      <c r="F12" s="32" t="s">
        <v>22</v>
      </c>
      <c r="G12" s="5">
        <v>22</v>
      </c>
      <c r="H12" s="5">
        <v>112</v>
      </c>
      <c r="I12" s="33">
        <v>0.12787037037037038</v>
      </c>
      <c r="J12" s="34">
        <f>I12*24*60*60</f>
        <v>11048</v>
      </c>
      <c r="K12" s="35">
        <f>J12*100/H12</f>
        <v>9864.2857142857138</v>
      </c>
      <c r="L12" s="33">
        <f>(K12-$K$2)/24/60/60</f>
        <v>1.035515873015872E-2</v>
      </c>
    </row>
    <row r="13" spans="1:13" ht="60.75" x14ac:dyDescent="0.3">
      <c r="A13" s="38">
        <v>12</v>
      </c>
      <c r="B13" s="5">
        <v>10</v>
      </c>
      <c r="C13" s="32" t="s">
        <v>45</v>
      </c>
      <c r="D13" s="5"/>
      <c r="E13" s="32" t="s">
        <v>32</v>
      </c>
      <c r="F13" s="32" t="s">
        <v>33</v>
      </c>
      <c r="G13" s="5" t="s">
        <v>46</v>
      </c>
      <c r="H13" s="5">
        <v>95</v>
      </c>
      <c r="I13" s="33">
        <v>0.10870370370370371</v>
      </c>
      <c r="J13" s="34">
        <f>I13*24*60*60</f>
        <v>9392</v>
      </c>
      <c r="K13" s="35">
        <f>J13*100/H13</f>
        <v>9886.3157894736851</v>
      </c>
      <c r="L13" s="33">
        <f>(K13-$K$2)/24/60/60</f>
        <v>1.0610136452241719E-2</v>
      </c>
    </row>
    <row r="14" spans="1:13" ht="75.75" x14ac:dyDescent="0.3">
      <c r="A14" s="37">
        <v>13</v>
      </c>
      <c r="B14" s="5">
        <v>5</v>
      </c>
      <c r="C14" s="32" t="s">
        <v>30</v>
      </c>
      <c r="D14" s="5" t="s">
        <v>31</v>
      </c>
      <c r="E14" s="32" t="s">
        <v>32</v>
      </c>
      <c r="F14" s="32" t="s">
        <v>33</v>
      </c>
      <c r="G14" s="5" t="s">
        <v>34</v>
      </c>
      <c r="H14" s="5">
        <v>95</v>
      </c>
      <c r="I14" s="33">
        <v>0.10947916666666667</v>
      </c>
      <c r="J14" s="34">
        <f>I14*24*60*60</f>
        <v>9459</v>
      </c>
      <c r="K14" s="35">
        <f>J14*100/H14</f>
        <v>9956.8421052631584</v>
      </c>
      <c r="L14" s="33">
        <f>(K14-$K$2)/24/60/60</f>
        <v>1.1426413255360625E-2</v>
      </c>
    </row>
    <row r="15" spans="1:13" ht="30.75" x14ac:dyDescent="0.3">
      <c r="A15" s="38">
        <v>14</v>
      </c>
      <c r="B15" s="5">
        <v>15</v>
      </c>
      <c r="C15" s="32" t="s">
        <v>69</v>
      </c>
      <c r="D15" s="5"/>
      <c r="E15" s="32" t="s">
        <v>54</v>
      </c>
      <c r="F15" s="32" t="s">
        <v>18</v>
      </c>
      <c r="G15" s="5" t="s">
        <v>55</v>
      </c>
      <c r="H15" s="5">
        <v>103</v>
      </c>
      <c r="I15" s="33">
        <v>0.11958333333333333</v>
      </c>
      <c r="J15" s="34">
        <f>I15*24*60*60</f>
        <v>10332.000000000002</v>
      </c>
      <c r="K15" s="35">
        <f>J15*100/H15</f>
        <v>10031.06796116505</v>
      </c>
      <c r="L15" s="33">
        <f>(K15-$K$2)/24/60/60</f>
        <v>1.228550880978067E-2</v>
      </c>
    </row>
    <row r="16" spans="1:13" ht="30.75" x14ac:dyDescent="0.3">
      <c r="A16" s="38">
        <v>15</v>
      </c>
      <c r="B16" s="5">
        <v>7</v>
      </c>
      <c r="C16" s="32" t="s">
        <v>68</v>
      </c>
      <c r="D16" s="5"/>
      <c r="E16" s="32" t="s">
        <v>25</v>
      </c>
      <c r="F16" s="32" t="s">
        <v>33</v>
      </c>
      <c r="G16" s="5" t="s">
        <v>38</v>
      </c>
      <c r="H16" s="5">
        <v>93</v>
      </c>
      <c r="I16" s="33">
        <v>0.10993055555555555</v>
      </c>
      <c r="J16" s="34">
        <f>I16*24*60*60</f>
        <v>9497.9999999999982</v>
      </c>
      <c r="K16" s="35">
        <f>J16*100/H16</f>
        <v>10212.903225806449</v>
      </c>
      <c r="L16" s="33">
        <f>(K16-$K$2)/24/60/60</f>
        <v>1.4390083632019081E-2</v>
      </c>
    </row>
    <row r="17" spans="1:12" ht="30.75" x14ac:dyDescent="0.3">
      <c r="A17" s="37">
        <v>16</v>
      </c>
      <c r="B17" s="5">
        <v>3</v>
      </c>
      <c r="C17" s="32" t="s">
        <v>24</v>
      </c>
      <c r="D17" s="5"/>
      <c r="E17" s="32" t="s">
        <v>25</v>
      </c>
      <c r="F17" s="32" t="s">
        <v>14</v>
      </c>
      <c r="G17" s="5" t="s">
        <v>26</v>
      </c>
      <c r="H17" s="5">
        <v>93</v>
      </c>
      <c r="I17" s="33">
        <v>0.11024305555555557</v>
      </c>
      <c r="J17" s="34">
        <f>I17*24*60*60</f>
        <v>9525</v>
      </c>
      <c r="K17" s="35">
        <f>J17*100/H17</f>
        <v>10241.935483870968</v>
      </c>
      <c r="L17" s="33">
        <f>(K17-$K$2)/24/60/60</f>
        <v>1.4726105137395456E-2</v>
      </c>
    </row>
    <row r="18" spans="1:12" ht="75.75" x14ac:dyDescent="0.3">
      <c r="A18" s="38">
        <v>17</v>
      </c>
      <c r="B18" s="5">
        <v>14</v>
      </c>
      <c r="C18" s="32" t="s">
        <v>82</v>
      </c>
      <c r="D18" s="5" t="s">
        <v>52</v>
      </c>
      <c r="E18" s="32" t="s">
        <v>12</v>
      </c>
      <c r="F18" s="32" t="s">
        <v>33</v>
      </c>
      <c r="G18" s="5" t="s">
        <v>53</v>
      </c>
      <c r="H18" s="5">
        <v>98</v>
      </c>
      <c r="I18" s="33">
        <v>0.11924768518518519</v>
      </c>
      <c r="J18" s="34">
        <f>I18*24*60*60</f>
        <v>10303</v>
      </c>
      <c r="K18" s="35">
        <f>J18*100/H18</f>
        <v>10513.265306122448</v>
      </c>
      <c r="L18" s="33">
        <f>(K18-$K$2)/24/60/60</f>
        <v>1.7866496598639443E-2</v>
      </c>
    </row>
    <row r="19" spans="1:12" ht="30.75" x14ac:dyDescent="0.3">
      <c r="A19" s="38">
        <v>18</v>
      </c>
      <c r="B19" s="5">
        <v>4</v>
      </c>
      <c r="C19" s="32" t="s">
        <v>27</v>
      </c>
      <c r="D19" s="5"/>
      <c r="E19" s="32" t="s">
        <v>28</v>
      </c>
      <c r="F19" s="32" t="s">
        <v>14</v>
      </c>
      <c r="G19" s="5" t="s">
        <v>29</v>
      </c>
      <c r="H19" s="5">
        <v>69</v>
      </c>
      <c r="I19" s="33">
        <v>9.5462962962962972E-2</v>
      </c>
      <c r="J19" s="34">
        <f>I19*24*60*60</f>
        <v>8248</v>
      </c>
      <c r="K19" s="35">
        <f>J19*100/H19</f>
        <v>11953.623188405798</v>
      </c>
      <c r="L19" s="33">
        <f>(K19-$K$2)/24/60/60</f>
        <v>3.4537305421363393E-2</v>
      </c>
    </row>
    <row r="20" spans="1:12" ht="30.75" x14ac:dyDescent="0.3">
      <c r="A20" s="37">
        <v>19</v>
      </c>
      <c r="B20" s="5">
        <v>16</v>
      </c>
      <c r="C20" s="32" t="s">
        <v>81</v>
      </c>
      <c r="D20" s="5"/>
      <c r="E20" s="32" t="s">
        <v>57</v>
      </c>
      <c r="F20" s="32" t="s">
        <v>22</v>
      </c>
      <c r="G20" s="5" t="s">
        <v>58</v>
      </c>
      <c r="H20" s="5">
        <v>133</v>
      </c>
      <c r="I20" s="33">
        <v>0.24214120370370371</v>
      </c>
      <c r="J20" s="34">
        <f>I20*24*60*60</f>
        <v>20921</v>
      </c>
      <c r="K20" s="35">
        <f>J20*100/H20</f>
        <v>15730.075187969926</v>
      </c>
      <c r="L20" s="33">
        <f>(K20-$K$2)/24/60/60</f>
        <v>7.8246240601503772E-2</v>
      </c>
    </row>
    <row r="21" spans="1:12" ht="30.75" x14ac:dyDescent="0.3">
      <c r="A21" s="38"/>
      <c r="B21" s="5">
        <v>13</v>
      </c>
      <c r="C21" s="32" t="s">
        <v>50</v>
      </c>
      <c r="D21" s="5"/>
      <c r="E21" s="32" t="s">
        <v>51</v>
      </c>
      <c r="F21" s="32" t="s">
        <v>22</v>
      </c>
      <c r="G21" s="5"/>
      <c r="H21" s="5">
        <v>116</v>
      </c>
      <c r="I21" s="33"/>
      <c r="J21" s="34"/>
      <c r="K21" s="35"/>
      <c r="L21" s="42" t="s">
        <v>83</v>
      </c>
    </row>
    <row r="22" spans="1:12" ht="30.75" x14ac:dyDescent="0.3">
      <c r="A22" s="38"/>
      <c r="B22" s="5">
        <v>22</v>
      </c>
      <c r="C22" s="32" t="s">
        <v>73</v>
      </c>
      <c r="D22" s="5"/>
      <c r="E22" s="32" t="s">
        <v>28</v>
      </c>
      <c r="F22" s="32" t="s">
        <v>14</v>
      </c>
      <c r="G22" s="5" t="s">
        <v>74</v>
      </c>
      <c r="H22" s="5">
        <v>69</v>
      </c>
      <c r="I22" s="33"/>
      <c r="J22" s="34"/>
      <c r="K22" s="35"/>
      <c r="L22" s="42" t="s">
        <v>83</v>
      </c>
    </row>
    <row r="23" spans="1:12" ht="30.75" x14ac:dyDescent="0.3">
      <c r="A23" s="38"/>
      <c r="B23" s="5">
        <v>21</v>
      </c>
      <c r="C23" s="32" t="s">
        <v>70</v>
      </c>
      <c r="D23" s="5"/>
      <c r="E23" s="32" t="s">
        <v>71</v>
      </c>
      <c r="F23" s="32" t="s">
        <v>14</v>
      </c>
      <c r="G23" s="5" t="s">
        <v>72</v>
      </c>
      <c r="H23" s="5">
        <v>90</v>
      </c>
      <c r="I23" s="33"/>
      <c r="J23" s="34"/>
      <c r="K23" s="35"/>
      <c r="L23" s="42" t="s">
        <v>83</v>
      </c>
    </row>
    <row r="24" spans="1:12" ht="30.75" x14ac:dyDescent="0.3">
      <c r="A24" s="38"/>
      <c r="B24" s="5">
        <v>23</v>
      </c>
      <c r="C24" s="32" t="s">
        <v>78</v>
      </c>
      <c r="D24" s="5"/>
      <c r="E24" s="32" t="s">
        <v>79</v>
      </c>
      <c r="F24" s="32" t="s">
        <v>22</v>
      </c>
      <c r="G24" s="5">
        <v>2365</v>
      </c>
      <c r="H24" s="5">
        <v>109</v>
      </c>
      <c r="I24" s="33"/>
      <c r="J24" s="34"/>
      <c r="K24" s="35"/>
      <c r="L24" s="42" t="s">
        <v>83</v>
      </c>
    </row>
  </sheetData>
  <autoFilter ref="A1:L24" xr:uid="{6B86B61E-7F67-4C51-B116-478ADA8A2A3D}"/>
  <mergeCells count="1">
    <mergeCell ref="M2:M3"/>
  </mergeCells>
  <dataValidations disablePrompts="1" count="1">
    <dataValidation type="list" allowBlank="1" showInputMessage="1" showErrorMessage="1" sqref="F2:F24" xr:uid="{00000000-0002-0000-0000-000000000000}">
      <formula1>"Gruppe 1 0-90, Gruppe 2 91-100, Gruppe 3 101-110, Gruppe 4 111-"</formula1>
    </dataValidation>
  </dataValidations>
  <pageMargins left="0.25" right="0.25" top="1.3833333333333333" bottom="0.55208333333333337" header="0.3" footer="0.3"/>
  <pageSetup paperSize="9" orientation="landscape" r:id="rId1"/>
  <headerFooter>
    <oddHeader>&amp;L&amp;G&amp;C&amp;"-,Fett"Karwendel-Yacht-Club-Pertisau/Achensee (KYCPA) Tirol
Absegeln - Samstag,  der 14. September 2019
&amp;14Auswertung Gesamt</oddHeader>
    <oddFooter>&amp;C
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"/>
  <sheetViews>
    <sheetView view="pageLayout" zoomScaleNormal="100" workbookViewId="0">
      <selection activeCell="M2" sqref="M2:M3"/>
    </sheetView>
  </sheetViews>
  <sheetFormatPr baseColWidth="10" defaultRowHeight="18.75" x14ac:dyDescent="0.3"/>
  <cols>
    <col min="1" max="1" width="6.85546875" style="39" customWidth="1"/>
    <col min="2" max="2" width="7" customWidth="1"/>
    <col min="3" max="3" width="25.140625" customWidth="1"/>
    <col min="4" max="4" width="18.28515625" customWidth="1"/>
    <col min="5" max="5" width="11.42578125" style="1" customWidth="1"/>
    <col min="6" max="6" width="11" customWidth="1"/>
    <col min="7" max="7" width="7.7109375" customWidth="1"/>
    <col min="8" max="8" width="8.28515625" customWidth="1"/>
    <col min="9" max="9" width="10.7109375" style="2" customWidth="1"/>
    <col min="10" max="10" width="9.85546875" style="3" customWidth="1"/>
    <col min="11" max="11" width="10.7109375" customWidth="1"/>
    <col min="12" max="12" width="13.140625" style="2" customWidth="1"/>
    <col min="13" max="13" width="1.5703125" customWidth="1"/>
  </cols>
  <sheetData>
    <row r="1" spans="1:13" s="4" customFormat="1" ht="28.9" customHeight="1" thickBot="1" x14ac:dyDescent="0.35">
      <c r="A1" s="36" t="s">
        <v>9</v>
      </c>
      <c r="B1" s="12" t="s">
        <v>10</v>
      </c>
      <c r="C1" s="12" t="s">
        <v>8</v>
      </c>
      <c r="D1" s="13" t="s">
        <v>0</v>
      </c>
      <c r="E1" s="12" t="s">
        <v>1</v>
      </c>
      <c r="F1" s="13" t="s">
        <v>2</v>
      </c>
      <c r="G1" s="13" t="s">
        <v>7</v>
      </c>
      <c r="H1" s="13" t="s">
        <v>3</v>
      </c>
      <c r="I1" s="14" t="s">
        <v>4</v>
      </c>
      <c r="J1" s="15" t="s">
        <v>11</v>
      </c>
      <c r="K1" s="13" t="s">
        <v>5</v>
      </c>
      <c r="L1" s="10" t="s">
        <v>6</v>
      </c>
    </row>
    <row r="2" spans="1:13" ht="30.75" x14ac:dyDescent="0.3">
      <c r="A2" s="37">
        <v>1</v>
      </c>
      <c r="B2" s="5">
        <v>3</v>
      </c>
      <c r="C2" s="32" t="s">
        <v>24</v>
      </c>
      <c r="D2" s="5"/>
      <c r="E2" s="32" t="s">
        <v>25</v>
      </c>
      <c r="F2" s="32" t="s">
        <v>14</v>
      </c>
      <c r="G2" s="5" t="s">
        <v>26</v>
      </c>
      <c r="H2" s="5">
        <v>93</v>
      </c>
      <c r="I2" s="33">
        <v>0.11024305555555557</v>
      </c>
      <c r="J2" s="34">
        <v>9525</v>
      </c>
      <c r="K2" s="35">
        <v>10241.935483870968</v>
      </c>
      <c r="L2" s="33">
        <f ca="1">L2=(K2-$K$2)/24/60/60</f>
        <v>0</v>
      </c>
      <c r="M2" s="41"/>
    </row>
    <row r="3" spans="1:13" ht="30.75" x14ac:dyDescent="0.3">
      <c r="A3" s="38">
        <v>2</v>
      </c>
      <c r="B3" s="5">
        <v>4</v>
      </c>
      <c r="C3" s="32" t="s">
        <v>27</v>
      </c>
      <c r="D3" s="5"/>
      <c r="E3" s="32" t="s">
        <v>28</v>
      </c>
      <c r="F3" s="32" t="s">
        <v>14</v>
      </c>
      <c r="G3" s="5" t="s">
        <v>29</v>
      </c>
      <c r="H3" s="5">
        <v>69</v>
      </c>
      <c r="I3" s="33">
        <v>9.5462962962962972E-2</v>
      </c>
      <c r="J3" s="34">
        <v>8248</v>
      </c>
      <c r="K3" s="35">
        <v>11953.623188405798</v>
      </c>
      <c r="L3" s="33">
        <f>(K3-$K$2)/24/60/60</f>
        <v>1.981120028396794E-2</v>
      </c>
      <c r="M3" s="41"/>
    </row>
    <row r="4" spans="1:13" ht="30.75" x14ac:dyDescent="0.3">
      <c r="A4" s="38"/>
      <c r="B4" s="5">
        <v>22</v>
      </c>
      <c r="C4" s="32" t="s">
        <v>73</v>
      </c>
      <c r="D4" s="5"/>
      <c r="E4" s="32" t="s">
        <v>28</v>
      </c>
      <c r="F4" s="32" t="s">
        <v>14</v>
      </c>
      <c r="G4" s="5" t="s">
        <v>74</v>
      </c>
      <c r="H4" s="5">
        <v>69</v>
      </c>
      <c r="I4" s="33"/>
      <c r="J4" s="34"/>
      <c r="K4" s="35"/>
      <c r="L4" s="42" t="s">
        <v>83</v>
      </c>
    </row>
    <row r="5" spans="1:13" ht="30.75" x14ac:dyDescent="0.3">
      <c r="A5" s="38"/>
      <c r="B5" s="5">
        <v>21</v>
      </c>
      <c r="C5" s="32" t="s">
        <v>70</v>
      </c>
      <c r="D5" s="5"/>
      <c r="E5" s="32" t="s">
        <v>71</v>
      </c>
      <c r="F5" s="32" t="s">
        <v>14</v>
      </c>
      <c r="G5" s="5" t="s">
        <v>72</v>
      </c>
      <c r="H5" s="5">
        <v>90</v>
      </c>
      <c r="I5" s="33"/>
      <c r="J5" s="34"/>
      <c r="K5" s="35"/>
      <c r="L5" s="42" t="s">
        <v>83</v>
      </c>
    </row>
  </sheetData>
  <mergeCells count="1">
    <mergeCell ref="M2:M3"/>
  </mergeCells>
  <dataValidations count="1">
    <dataValidation type="list" allowBlank="1" showInputMessage="1" showErrorMessage="1" sqref="F2:F5" xr:uid="{00000000-0002-0000-0100-000000000000}">
      <formula1>"Gruppe 1 0-90, Gruppe 2 91-100, Gruppe 3 101-110, Gruppe 4 111-"</formula1>
    </dataValidation>
  </dataValidations>
  <pageMargins left="0.25" right="0.25" top="1.3333333333333333" bottom="0.75" header="0.3" footer="0.3"/>
  <pageSetup paperSize="9" orientation="landscape" r:id="rId1"/>
  <headerFooter>
    <oddHeader>&amp;L&amp;G&amp;C&amp;"-,Fett"Karwendel-Yacht-Club-Pertisau/Achensee (KYCPA) Tirol
Absegeln - Samstag,  der 14. September 2019
&amp;14Auswertung Gruppe 1</oddHeader>
    <oddFooter>&amp;C&amp;P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view="pageLayout" zoomScaleNormal="100" workbookViewId="0">
      <selection activeCell="M2" sqref="M2:M3"/>
    </sheetView>
  </sheetViews>
  <sheetFormatPr baseColWidth="10" defaultRowHeight="18.75" x14ac:dyDescent="0.3"/>
  <cols>
    <col min="1" max="1" width="6.85546875" style="39" customWidth="1"/>
    <col min="2" max="2" width="7" customWidth="1"/>
    <col min="3" max="3" width="25.140625" customWidth="1"/>
    <col min="4" max="4" width="18.28515625" customWidth="1"/>
    <col min="5" max="5" width="11.42578125" style="1" customWidth="1"/>
    <col min="6" max="6" width="11" customWidth="1"/>
    <col min="7" max="7" width="7.7109375" customWidth="1"/>
    <col min="8" max="8" width="8.28515625" customWidth="1"/>
    <col min="9" max="9" width="10.7109375" style="2" customWidth="1"/>
    <col min="10" max="10" width="9.85546875" style="3" customWidth="1"/>
    <col min="11" max="11" width="10.7109375" customWidth="1"/>
    <col min="12" max="12" width="13.140625" style="2" customWidth="1"/>
    <col min="13" max="13" width="1.42578125" customWidth="1"/>
  </cols>
  <sheetData>
    <row r="1" spans="1:13" s="4" customFormat="1" ht="28.9" customHeight="1" thickBot="1" x14ac:dyDescent="0.35">
      <c r="A1" s="36" t="s">
        <v>9</v>
      </c>
      <c r="B1" s="20" t="s">
        <v>10</v>
      </c>
      <c r="C1" s="20" t="s">
        <v>8</v>
      </c>
      <c r="D1" s="21" t="s">
        <v>0</v>
      </c>
      <c r="E1" s="20" t="s">
        <v>1</v>
      </c>
      <c r="F1" s="21" t="s">
        <v>2</v>
      </c>
      <c r="G1" s="21" t="s">
        <v>7</v>
      </c>
      <c r="H1" s="21" t="s">
        <v>3</v>
      </c>
      <c r="I1" s="22" t="s">
        <v>4</v>
      </c>
      <c r="J1" s="23" t="s">
        <v>11</v>
      </c>
      <c r="K1" s="21" t="s">
        <v>5</v>
      </c>
      <c r="L1" s="10" t="s">
        <v>6</v>
      </c>
    </row>
    <row r="2" spans="1:13" ht="75.75" x14ac:dyDescent="0.3">
      <c r="A2" s="37">
        <v>1</v>
      </c>
      <c r="B2" s="5">
        <v>9</v>
      </c>
      <c r="C2" s="32" t="s">
        <v>76</v>
      </c>
      <c r="D2" s="5" t="s">
        <v>43</v>
      </c>
      <c r="E2" s="32" t="s">
        <v>12</v>
      </c>
      <c r="F2" s="32" t="s">
        <v>33</v>
      </c>
      <c r="G2" s="5" t="s">
        <v>44</v>
      </c>
      <c r="H2" s="5">
        <v>98</v>
      </c>
      <c r="I2" s="33">
        <v>0.10900462962962963</v>
      </c>
      <c r="J2" s="34">
        <v>9418</v>
      </c>
      <c r="K2" s="35">
        <v>9610.2040816326535</v>
      </c>
      <c r="L2" s="33">
        <f ca="1">L2=(K2-$K$2)/24/60/60</f>
        <v>0</v>
      </c>
      <c r="M2" s="41"/>
    </row>
    <row r="3" spans="1:13" ht="60.75" x14ac:dyDescent="0.3">
      <c r="A3" s="38">
        <v>2</v>
      </c>
      <c r="B3" s="5">
        <v>11</v>
      </c>
      <c r="C3" s="32" t="s">
        <v>75</v>
      </c>
      <c r="D3" s="5" t="s">
        <v>56</v>
      </c>
      <c r="E3" s="32" t="s">
        <v>12</v>
      </c>
      <c r="F3" s="32" t="s">
        <v>33</v>
      </c>
      <c r="G3" s="5" t="s">
        <v>47</v>
      </c>
      <c r="H3" s="5">
        <v>98</v>
      </c>
      <c r="I3" s="33">
        <v>0.10953703703703704</v>
      </c>
      <c r="J3" s="34">
        <v>9464</v>
      </c>
      <c r="K3" s="35">
        <v>9657.1428571428569</v>
      </c>
      <c r="L3" s="33">
        <f>(K3-$K$2)/24/60/60</f>
        <v>5.4327286470142832E-4</v>
      </c>
      <c r="M3" s="41"/>
    </row>
    <row r="4" spans="1:13" ht="60.75" x14ac:dyDescent="0.3">
      <c r="A4" s="38">
        <v>3</v>
      </c>
      <c r="B4" s="5">
        <v>10</v>
      </c>
      <c r="C4" s="32" t="s">
        <v>45</v>
      </c>
      <c r="D4" s="5"/>
      <c r="E4" s="32" t="s">
        <v>32</v>
      </c>
      <c r="F4" s="32" t="s">
        <v>33</v>
      </c>
      <c r="G4" s="5" t="s">
        <v>46</v>
      </c>
      <c r="H4" s="5">
        <v>95</v>
      </c>
      <c r="I4" s="33">
        <v>0.10870370370370371</v>
      </c>
      <c r="J4" s="34">
        <v>9392</v>
      </c>
      <c r="K4" s="35">
        <v>9886.3157894736851</v>
      </c>
      <c r="L4" s="33">
        <f t="shared" ref="L4:L7" si="0">(K4-$K$2)/24/60/60</f>
        <v>3.1957373592711989E-3</v>
      </c>
    </row>
    <row r="5" spans="1:13" ht="75.75" x14ac:dyDescent="0.3">
      <c r="A5" s="38">
        <v>4</v>
      </c>
      <c r="B5" s="5">
        <v>5</v>
      </c>
      <c r="C5" s="32" t="s">
        <v>30</v>
      </c>
      <c r="D5" s="5" t="s">
        <v>31</v>
      </c>
      <c r="E5" s="32" t="s">
        <v>32</v>
      </c>
      <c r="F5" s="32" t="s">
        <v>33</v>
      </c>
      <c r="G5" s="5" t="s">
        <v>34</v>
      </c>
      <c r="H5" s="5">
        <v>95</v>
      </c>
      <c r="I5" s="33">
        <v>0.10947916666666667</v>
      </c>
      <c r="J5" s="34">
        <v>9459</v>
      </c>
      <c r="K5" s="35">
        <v>9956.8421052631584</v>
      </c>
      <c r="L5" s="33">
        <f t="shared" si="0"/>
        <v>4.0120141623901035E-3</v>
      </c>
    </row>
    <row r="6" spans="1:13" ht="30.75" x14ac:dyDescent="0.3">
      <c r="A6" s="38">
        <v>5</v>
      </c>
      <c r="B6" s="5">
        <v>7</v>
      </c>
      <c r="C6" s="32" t="s">
        <v>68</v>
      </c>
      <c r="D6" s="5"/>
      <c r="E6" s="32" t="s">
        <v>25</v>
      </c>
      <c r="F6" s="32" t="s">
        <v>33</v>
      </c>
      <c r="G6" s="5" t="s">
        <v>38</v>
      </c>
      <c r="H6" s="5">
        <v>93</v>
      </c>
      <c r="I6" s="33">
        <v>0.10993055555555555</v>
      </c>
      <c r="J6" s="34">
        <v>9497.9999999999982</v>
      </c>
      <c r="K6" s="35">
        <v>10212.903225806449</v>
      </c>
      <c r="L6" s="33">
        <f t="shared" si="0"/>
        <v>6.9756845390485595E-3</v>
      </c>
    </row>
    <row r="7" spans="1:13" ht="75.75" x14ac:dyDescent="0.3">
      <c r="A7" s="38">
        <v>6</v>
      </c>
      <c r="B7" s="5">
        <v>14</v>
      </c>
      <c r="C7" s="32" t="s">
        <v>82</v>
      </c>
      <c r="D7" s="5" t="s">
        <v>52</v>
      </c>
      <c r="E7" s="32" t="s">
        <v>12</v>
      </c>
      <c r="F7" s="32" t="s">
        <v>33</v>
      </c>
      <c r="G7" s="5" t="s">
        <v>53</v>
      </c>
      <c r="H7" s="5">
        <v>98</v>
      </c>
      <c r="I7" s="33">
        <v>0.11924768518518519</v>
      </c>
      <c r="J7" s="34">
        <v>10303</v>
      </c>
      <c r="K7" s="35">
        <v>10513.265306122448</v>
      </c>
      <c r="L7" s="33">
        <f t="shared" si="0"/>
        <v>1.045209750566892E-2</v>
      </c>
    </row>
  </sheetData>
  <mergeCells count="1">
    <mergeCell ref="M2:M3"/>
  </mergeCells>
  <dataValidations count="1">
    <dataValidation type="list" allowBlank="1" showInputMessage="1" showErrorMessage="1" sqref="F2:F7" xr:uid="{00000000-0002-0000-0200-000000000000}">
      <formula1>"Gruppe 1 0-90, Gruppe 2 91-100, Gruppe 3 101-110, Gruppe 4 111-"</formula1>
    </dataValidation>
  </dataValidations>
  <pageMargins left="0.25" right="0.25" top="1.2749999999999999" bottom="0.75" header="0.3" footer="0.3"/>
  <pageSetup paperSize="9" orientation="landscape" r:id="rId1"/>
  <headerFooter>
    <oddHeader>&amp;L&amp;G&amp;C&amp;"-,Fett"Karwendel-Yacht-Club-Pertisau/Achensee (KYCPA) Tirol
Absegeln - Samstag,  der 14. September 2019
&amp;14Auswertung Gruppe 2</oddHeader>
    <oddFooter>&amp;C&amp;P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view="pageLayout" zoomScaleNormal="100" workbookViewId="0">
      <selection activeCell="M2" sqref="M2:M3"/>
    </sheetView>
  </sheetViews>
  <sheetFormatPr baseColWidth="10" defaultRowHeight="18.75" x14ac:dyDescent="0.3"/>
  <cols>
    <col min="1" max="1" width="6.85546875" style="39" customWidth="1"/>
    <col min="2" max="2" width="7" customWidth="1"/>
    <col min="3" max="3" width="25.140625" customWidth="1"/>
    <col min="4" max="4" width="18.28515625" customWidth="1"/>
    <col min="5" max="5" width="11.42578125" style="1" customWidth="1"/>
    <col min="6" max="6" width="11" customWidth="1"/>
    <col min="7" max="7" width="7.7109375" customWidth="1"/>
    <col min="8" max="8" width="8.28515625" customWidth="1"/>
    <col min="9" max="9" width="10.7109375" style="2" customWidth="1"/>
    <col min="10" max="10" width="9.85546875" style="3" customWidth="1"/>
    <col min="11" max="11" width="10.7109375" customWidth="1"/>
    <col min="12" max="12" width="13.140625" style="2" customWidth="1"/>
    <col min="13" max="13" width="1" customWidth="1"/>
  </cols>
  <sheetData>
    <row r="1" spans="1:13" s="4" customFormat="1" ht="28.9" customHeight="1" thickBot="1" x14ac:dyDescent="0.35">
      <c r="A1" s="36" t="s">
        <v>9</v>
      </c>
      <c r="B1" s="28" t="s">
        <v>10</v>
      </c>
      <c r="C1" s="28" t="s">
        <v>8</v>
      </c>
      <c r="D1" s="29" t="s">
        <v>0</v>
      </c>
      <c r="E1" s="28" t="s">
        <v>1</v>
      </c>
      <c r="F1" s="29" t="s">
        <v>2</v>
      </c>
      <c r="G1" s="29" t="s">
        <v>7</v>
      </c>
      <c r="H1" s="29" t="s">
        <v>3</v>
      </c>
      <c r="I1" s="30" t="s">
        <v>4</v>
      </c>
      <c r="J1" s="31" t="s">
        <v>11</v>
      </c>
      <c r="K1" s="29" t="s">
        <v>5</v>
      </c>
      <c r="L1" s="10" t="s">
        <v>6</v>
      </c>
    </row>
    <row r="2" spans="1:13" ht="56.65" customHeight="1" x14ac:dyDescent="0.3">
      <c r="A2" s="37">
        <v>1</v>
      </c>
      <c r="B2" s="5">
        <v>1</v>
      </c>
      <c r="C2" s="32" t="s">
        <v>15</v>
      </c>
      <c r="D2" s="5" t="s">
        <v>16</v>
      </c>
      <c r="E2" s="32" t="s">
        <v>17</v>
      </c>
      <c r="F2" s="32" t="s">
        <v>18</v>
      </c>
      <c r="G2" s="5" t="s">
        <v>19</v>
      </c>
      <c r="H2" s="5">
        <v>105</v>
      </c>
      <c r="I2" s="33">
        <v>0.11533564814814816</v>
      </c>
      <c r="J2" s="34">
        <v>9965</v>
      </c>
      <c r="K2" s="35">
        <v>9490.4761904761908</v>
      </c>
      <c r="L2" s="33">
        <f ca="1">L2=(K2-$K$2)/24/60/60</f>
        <v>0</v>
      </c>
      <c r="M2" s="41"/>
    </row>
    <row r="3" spans="1:13" ht="56.65" customHeight="1" x14ac:dyDescent="0.3">
      <c r="A3" s="38">
        <v>2</v>
      </c>
      <c r="B3" s="5">
        <v>8</v>
      </c>
      <c r="C3" s="32" t="s">
        <v>39</v>
      </c>
      <c r="D3" s="5" t="s">
        <v>40</v>
      </c>
      <c r="E3" s="32" t="s">
        <v>41</v>
      </c>
      <c r="F3" s="32" t="s">
        <v>18</v>
      </c>
      <c r="G3" s="5" t="s">
        <v>42</v>
      </c>
      <c r="H3" s="5">
        <v>101</v>
      </c>
      <c r="I3" s="33">
        <v>0.11182870370370369</v>
      </c>
      <c r="J3" s="34">
        <v>9662</v>
      </c>
      <c r="K3" s="35">
        <v>9566.3366336633662</v>
      </c>
      <c r="L3" s="33">
        <f>(K3-$K$2)/24/60/60</f>
        <v>8.7801438874045604E-4</v>
      </c>
      <c r="M3" s="41"/>
    </row>
    <row r="4" spans="1:13" ht="56.65" customHeight="1" x14ac:dyDescent="0.3">
      <c r="A4" s="38">
        <v>3</v>
      </c>
      <c r="B4" s="5">
        <v>12</v>
      </c>
      <c r="C4" s="32" t="s">
        <v>80</v>
      </c>
      <c r="D4" s="5"/>
      <c r="E4" s="32" t="s">
        <v>48</v>
      </c>
      <c r="F4" s="32" t="s">
        <v>18</v>
      </c>
      <c r="G4" s="5" t="s">
        <v>49</v>
      </c>
      <c r="H4" s="5">
        <v>110</v>
      </c>
      <c r="I4" s="33">
        <v>0.12329861111111111</v>
      </c>
      <c r="J4" s="34">
        <v>10652.999999999998</v>
      </c>
      <c r="K4" s="35">
        <v>9684.5454545454522</v>
      </c>
      <c r="L4" s="33">
        <f t="shared" ref="L4:L6" si="0">(K4-$K$2)/24/60/60</f>
        <v>2.2461720378386734E-3</v>
      </c>
    </row>
    <row r="5" spans="1:13" ht="56.65" customHeight="1" x14ac:dyDescent="0.3">
      <c r="A5" s="38">
        <v>4</v>
      </c>
      <c r="B5" s="5">
        <v>20</v>
      </c>
      <c r="C5" s="32" t="s">
        <v>64</v>
      </c>
      <c r="D5" s="5" t="s">
        <v>65</v>
      </c>
      <c r="E5" s="32" t="s">
        <v>66</v>
      </c>
      <c r="F5" s="32" t="s">
        <v>18</v>
      </c>
      <c r="G5" s="5" t="s">
        <v>67</v>
      </c>
      <c r="H5" s="5">
        <v>101</v>
      </c>
      <c r="I5" s="33">
        <v>0.11524305555555554</v>
      </c>
      <c r="J5" s="34">
        <v>9957</v>
      </c>
      <c r="K5" s="35">
        <v>9858.4158415841575</v>
      </c>
      <c r="L5" s="33">
        <f t="shared" si="0"/>
        <v>4.2585607767125777E-3</v>
      </c>
    </row>
    <row r="6" spans="1:13" ht="56.65" customHeight="1" x14ac:dyDescent="0.3">
      <c r="A6" s="38">
        <v>5</v>
      </c>
      <c r="B6" s="5">
        <v>15</v>
      </c>
      <c r="C6" s="32" t="s">
        <v>69</v>
      </c>
      <c r="D6" s="5"/>
      <c r="E6" s="32" t="s">
        <v>54</v>
      </c>
      <c r="F6" s="32" t="s">
        <v>18</v>
      </c>
      <c r="G6" s="5" t="s">
        <v>55</v>
      </c>
      <c r="H6" s="5">
        <v>103</v>
      </c>
      <c r="I6" s="33">
        <v>0.11958333333333333</v>
      </c>
      <c r="J6" s="34">
        <v>10332.000000000002</v>
      </c>
      <c r="K6" s="35">
        <v>10031.06796116505</v>
      </c>
      <c r="L6" s="33">
        <f t="shared" si="0"/>
        <v>6.2568491977877255E-3</v>
      </c>
    </row>
  </sheetData>
  <mergeCells count="1">
    <mergeCell ref="M2:M3"/>
  </mergeCells>
  <dataValidations count="1">
    <dataValidation type="list" allowBlank="1" showInputMessage="1" showErrorMessage="1" sqref="F2:F6" xr:uid="{00000000-0002-0000-0300-000000000000}">
      <formula1>"Gruppe 1 0-90, Gruppe 2 91-100, Gruppe 3 101-110, Gruppe 4 111-"</formula1>
    </dataValidation>
  </dataValidations>
  <pageMargins left="0.25" right="0.25" top="1.25" bottom="0.75" header="0.3" footer="0.3"/>
  <pageSetup paperSize="9" orientation="landscape" r:id="rId1"/>
  <headerFooter>
    <oddHeader>&amp;L&amp;G&amp;C&amp;"-,Fett"Karwendel-Yacht-Club-Pertisau/Achensee (KYCPA) Tirol
Absegeln - Samstag,  der 14. September 2019
&amp;14  Auswertung Gruppe 3</oddHeader>
    <oddFooter>&amp;C&amp;P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"/>
  <sheetViews>
    <sheetView view="pageLayout" zoomScaleNormal="100" workbookViewId="0">
      <selection activeCell="M2" sqref="M2:M3"/>
    </sheetView>
  </sheetViews>
  <sheetFormatPr baseColWidth="10" defaultRowHeight="18.75" x14ac:dyDescent="0.3"/>
  <cols>
    <col min="1" max="1" width="6.85546875" style="39" customWidth="1"/>
    <col min="2" max="2" width="7" customWidth="1"/>
    <col min="3" max="3" width="25.140625" customWidth="1"/>
    <col min="4" max="4" width="18.28515625" customWidth="1"/>
    <col min="5" max="5" width="11.42578125" style="1" customWidth="1"/>
    <col min="6" max="6" width="11" customWidth="1"/>
    <col min="7" max="7" width="7.7109375" customWidth="1"/>
    <col min="8" max="8" width="8.28515625" customWidth="1"/>
    <col min="9" max="9" width="10.7109375" style="2" customWidth="1"/>
    <col min="10" max="10" width="9.85546875" style="3" customWidth="1"/>
    <col min="11" max="11" width="10.7109375" customWidth="1"/>
    <col min="12" max="12" width="13.140625" style="2" customWidth="1"/>
    <col min="13" max="13" width="0.85546875" customWidth="1"/>
  </cols>
  <sheetData>
    <row r="1" spans="1:13" s="4" customFormat="1" ht="28.9" customHeight="1" thickBot="1" x14ac:dyDescent="0.35">
      <c r="A1" s="36" t="s">
        <v>9</v>
      </c>
      <c r="B1" s="24" t="s">
        <v>10</v>
      </c>
      <c r="C1" s="24" t="s">
        <v>8</v>
      </c>
      <c r="D1" s="25" t="s">
        <v>0</v>
      </c>
      <c r="E1" s="24" t="s">
        <v>1</v>
      </c>
      <c r="F1" s="25" t="s">
        <v>2</v>
      </c>
      <c r="G1" s="25" t="s">
        <v>7</v>
      </c>
      <c r="H1" s="25" t="s">
        <v>3</v>
      </c>
      <c r="I1" s="26" t="s">
        <v>4</v>
      </c>
      <c r="J1" s="27" t="s">
        <v>11</v>
      </c>
      <c r="K1" s="25" t="s">
        <v>5</v>
      </c>
      <c r="L1" s="10" t="s">
        <v>6</v>
      </c>
    </row>
    <row r="2" spans="1:13" ht="30.75" x14ac:dyDescent="0.3">
      <c r="A2" s="37">
        <v>1</v>
      </c>
      <c r="B2" s="6">
        <v>19</v>
      </c>
      <c r="C2" s="7" t="s">
        <v>63</v>
      </c>
      <c r="D2" s="6"/>
      <c r="E2" s="7" t="s">
        <v>85</v>
      </c>
      <c r="F2" s="7" t="s">
        <v>22</v>
      </c>
      <c r="G2" s="6" t="s">
        <v>84</v>
      </c>
      <c r="H2" s="6">
        <v>125</v>
      </c>
      <c r="I2" s="8">
        <v>0.12976851851851853</v>
      </c>
      <c r="J2" s="9">
        <v>11212</v>
      </c>
      <c r="K2" s="11">
        <v>8969.6</v>
      </c>
      <c r="L2" s="8">
        <f ca="1">L2=(K2-$K$2)/24/60/60</f>
        <v>0</v>
      </c>
      <c r="M2" s="41"/>
    </row>
    <row r="3" spans="1:13" ht="30.75" x14ac:dyDescent="0.3">
      <c r="A3" s="38">
        <v>2</v>
      </c>
      <c r="B3" s="5">
        <v>2</v>
      </c>
      <c r="C3" s="32" t="s">
        <v>20</v>
      </c>
      <c r="D3" s="5"/>
      <c r="E3" s="32" t="s">
        <v>21</v>
      </c>
      <c r="F3" s="7" t="s">
        <v>22</v>
      </c>
      <c r="G3" s="5" t="s">
        <v>23</v>
      </c>
      <c r="H3" s="5">
        <v>111</v>
      </c>
      <c r="I3" s="33">
        <v>0.11864583333333334</v>
      </c>
      <c r="J3" s="34">
        <v>10251.000000000002</v>
      </c>
      <c r="K3" s="35">
        <v>9235.1351351351368</v>
      </c>
      <c r="L3" s="33">
        <f>(K3-$K$2)/24/60/60</f>
        <v>3.0733233233233384E-3</v>
      </c>
      <c r="M3" s="41"/>
    </row>
    <row r="4" spans="1:13" ht="30.75" x14ac:dyDescent="0.3">
      <c r="A4" s="38">
        <v>3</v>
      </c>
      <c r="B4" s="5">
        <v>6</v>
      </c>
      <c r="C4" s="32" t="s">
        <v>35</v>
      </c>
      <c r="D4" s="5"/>
      <c r="E4" s="32" t="s">
        <v>36</v>
      </c>
      <c r="F4" s="32" t="s">
        <v>22</v>
      </c>
      <c r="G4" s="5" t="s">
        <v>37</v>
      </c>
      <c r="H4" s="5">
        <v>116</v>
      </c>
      <c r="I4" s="33">
        <v>0.12417824074074074</v>
      </c>
      <c r="J4" s="34">
        <v>10729</v>
      </c>
      <c r="K4" s="35">
        <v>9249.1379310344819</v>
      </c>
      <c r="L4" s="33">
        <f t="shared" ref="L4:L7" si="0">(K4-$K$2)/24/60/60</f>
        <v>3.235392720306499E-3</v>
      </c>
    </row>
    <row r="5" spans="1:13" ht="45.75" x14ac:dyDescent="0.3">
      <c r="A5" s="38">
        <v>4</v>
      </c>
      <c r="B5" s="5">
        <v>18</v>
      </c>
      <c r="C5" s="32" t="s">
        <v>77</v>
      </c>
      <c r="D5" s="5" t="s">
        <v>62</v>
      </c>
      <c r="E5" s="32" t="s">
        <v>61</v>
      </c>
      <c r="F5" s="32" t="s">
        <v>22</v>
      </c>
      <c r="G5" s="32" t="s">
        <v>86</v>
      </c>
      <c r="H5" s="5">
        <v>115</v>
      </c>
      <c r="I5" s="33">
        <v>0.12894675925925927</v>
      </c>
      <c r="J5" s="34">
        <v>11141.000000000002</v>
      </c>
      <c r="K5" s="35">
        <v>9687.8260869565238</v>
      </c>
      <c r="L5" s="33">
        <f t="shared" si="0"/>
        <v>8.3128019323671695E-3</v>
      </c>
    </row>
    <row r="6" spans="1:13" ht="30.75" x14ac:dyDescent="0.3">
      <c r="A6" s="38">
        <v>5</v>
      </c>
      <c r="B6" s="5">
        <v>17</v>
      </c>
      <c r="C6" s="32" t="s">
        <v>59</v>
      </c>
      <c r="D6" s="5"/>
      <c r="E6" s="32" t="s">
        <v>60</v>
      </c>
      <c r="F6" s="32" t="s">
        <v>22</v>
      </c>
      <c r="G6" s="5">
        <v>22</v>
      </c>
      <c r="H6" s="5">
        <v>112</v>
      </c>
      <c r="I6" s="33">
        <v>0.12787037037037038</v>
      </c>
      <c r="J6" s="34">
        <v>11048</v>
      </c>
      <c r="K6" s="35">
        <v>9864.2857142857138</v>
      </c>
      <c r="L6" s="33">
        <f t="shared" si="0"/>
        <v>1.035515873015872E-2</v>
      </c>
    </row>
    <row r="7" spans="1:13" ht="30.75" x14ac:dyDescent="0.3">
      <c r="A7" s="38">
        <v>6</v>
      </c>
      <c r="B7" s="5">
        <v>16</v>
      </c>
      <c r="C7" s="32" t="s">
        <v>81</v>
      </c>
      <c r="D7" s="5"/>
      <c r="E7" s="32" t="s">
        <v>57</v>
      </c>
      <c r="F7" s="32" t="s">
        <v>22</v>
      </c>
      <c r="G7" s="5" t="s">
        <v>58</v>
      </c>
      <c r="H7" s="5">
        <v>133</v>
      </c>
      <c r="I7" s="33">
        <v>0.24214120370370371</v>
      </c>
      <c r="J7" s="34">
        <v>20921</v>
      </c>
      <c r="K7" s="35">
        <v>15730.075187969926</v>
      </c>
      <c r="L7" s="33">
        <f t="shared" si="0"/>
        <v>7.8246240601503772E-2</v>
      </c>
    </row>
    <row r="8" spans="1:13" ht="30.75" x14ac:dyDescent="0.3">
      <c r="A8" s="38"/>
      <c r="B8" s="5">
        <v>13</v>
      </c>
      <c r="C8" s="32" t="s">
        <v>50</v>
      </c>
      <c r="D8" s="5"/>
      <c r="E8" s="32" t="s">
        <v>51</v>
      </c>
      <c r="F8" s="32" t="s">
        <v>22</v>
      </c>
      <c r="G8" s="5"/>
      <c r="H8" s="5">
        <v>116</v>
      </c>
      <c r="I8" s="33"/>
      <c r="J8" s="34"/>
      <c r="K8" s="35"/>
      <c r="L8" s="42" t="s">
        <v>83</v>
      </c>
    </row>
    <row r="9" spans="1:13" ht="30.75" x14ac:dyDescent="0.3">
      <c r="A9" s="38"/>
      <c r="B9" s="5">
        <v>23</v>
      </c>
      <c r="C9" s="32" t="s">
        <v>78</v>
      </c>
      <c r="D9" s="5"/>
      <c r="E9" s="32" t="s">
        <v>79</v>
      </c>
      <c r="F9" s="32" t="s">
        <v>22</v>
      </c>
      <c r="G9" s="5">
        <v>2365</v>
      </c>
      <c r="H9" s="5">
        <v>109</v>
      </c>
      <c r="I9" s="33"/>
      <c r="J9" s="34"/>
      <c r="K9" s="35"/>
      <c r="L9" s="42" t="s">
        <v>83</v>
      </c>
    </row>
  </sheetData>
  <mergeCells count="1">
    <mergeCell ref="M2:M3"/>
  </mergeCells>
  <dataValidations count="1">
    <dataValidation type="list" allowBlank="1" showInputMessage="1" showErrorMessage="1" sqref="F2:F9" xr:uid="{90AAD69F-F942-4962-8BC7-ACB78F9B86FE}">
      <formula1>"Gruppe 1 0-90, Gruppe 2 91-100, Gruppe 3 101-110, Gruppe 4 111-"</formula1>
    </dataValidation>
  </dataValidations>
  <pageMargins left="0.25" right="0.25" top="1.25" bottom="0.75" header="0.3" footer="0.3"/>
  <pageSetup paperSize="9" orientation="landscape" r:id="rId1"/>
  <headerFooter>
    <oddHeader>&amp;L&amp;G&amp;C&amp;"-,Fett"Karwendel-Yacht-Club-Pertisau/Achensee (KYCPA) Tirol
Absegeln - Samstag,  der 14. September 2019
&amp;14Auswertung Gruppe 4</oddHeader>
    <oddFooter>&amp;C&amp;P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D024538EAB4845A985D9BB4DB24A67" ma:contentTypeVersion="8" ma:contentTypeDescription="Ein neues Dokument erstellen." ma:contentTypeScope="" ma:versionID="1760a6641338b317eabe194502d5c5c2">
  <xsd:schema xmlns:xsd="http://www.w3.org/2001/XMLSchema" xmlns:xs="http://www.w3.org/2001/XMLSchema" xmlns:p="http://schemas.microsoft.com/office/2006/metadata/properties" xmlns:ns3="ee43cc8c-90fa-4499-a940-ee28720b6a3c" targetNamespace="http://schemas.microsoft.com/office/2006/metadata/properties" ma:root="true" ma:fieldsID="8abf807f48c865e86bb21665d20c19a3" ns3:_="">
    <xsd:import namespace="ee43cc8c-90fa-4499-a940-ee28720b6a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3cc8c-90fa-4499-a940-ee28720b6a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E520DF-2EC8-405E-B8BF-6BFA931FC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43cc8c-90fa-4499-a940-ee28720b6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1DE763-7868-441B-92F3-ABB2CD54FD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624E06-1492-4D4E-AABA-E946034AF729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e43cc8c-90fa-4499-a940-ee28720b6a3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Auswertungstabelle</vt:lpstr>
      <vt:lpstr>Gruppe 1</vt:lpstr>
      <vt:lpstr>Gruppe 2</vt:lpstr>
      <vt:lpstr>Gruppe 3</vt:lpstr>
      <vt:lpstr>Gruppe 4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Florian Entner</cp:lastModifiedBy>
  <cp:lastPrinted>2019-09-14T15:55:07Z</cp:lastPrinted>
  <dcterms:created xsi:type="dcterms:W3CDTF">2011-07-20T18:42:25Z</dcterms:created>
  <dcterms:modified xsi:type="dcterms:W3CDTF">2019-09-14T15:56:05Z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0x010100C6D024538EAB4845A985D9BB4DB24A67</vt:lpwstr>
  </property>
</Properties>
</file>